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25" activeTab="0"/>
  </bookViews>
  <sheets>
    <sheet name="RASHODI" sheetId="1" r:id="rId1"/>
    <sheet name="PRIHODI" sheetId="2" r:id="rId2"/>
    <sheet name="raspodjela troškova usluga" sheetId="3" state="hidden" r:id="rId3"/>
  </sheets>
  <definedNames>
    <definedName name="_xlfn.GAMMA" hidden="1">#NAME?</definedName>
    <definedName name="_xlnm.Print_Area" localSheetId="1">'PRIHODI'!$A$1:$C$30</definedName>
    <definedName name="_xlnm.Print_Area" localSheetId="0">'RASHODI'!$A$1:$C$102</definedName>
    <definedName name="_xlnm.Print_Titles" localSheetId="1">'PRIHODI'!$1:$2</definedName>
    <definedName name="_xlnm.Print_Titles" localSheetId="0">'RASHODI'!$1:$2</definedName>
  </definedNames>
  <calcPr fullCalcOnLoad="1"/>
</workbook>
</file>

<file path=xl/sharedStrings.xml><?xml version="1.0" encoding="utf-8"?>
<sst xmlns="http://schemas.openxmlformats.org/spreadsheetml/2006/main" count="187" uniqueCount="171">
  <si>
    <t>Pijesak</t>
  </si>
  <si>
    <t>Beton</t>
  </si>
  <si>
    <t>Elektro materijal</t>
  </si>
  <si>
    <t>Ostali potrošni materijal</t>
  </si>
  <si>
    <t>Sitan inventar</t>
  </si>
  <si>
    <t>UREDSKI MATERIJAL</t>
  </si>
  <si>
    <t>ZAŠTITNA ODJEĆA</t>
  </si>
  <si>
    <t>ENERGIJA, GORIVO I MAZIVO</t>
  </si>
  <si>
    <t>Struja</t>
  </si>
  <si>
    <t>Benzin</t>
  </si>
  <si>
    <t>Dizel</t>
  </si>
  <si>
    <t>PRIJEVOZNE USLUGE</t>
  </si>
  <si>
    <t>POŠTARINA</t>
  </si>
  <si>
    <t>TELEKOMUNIKACIJE</t>
  </si>
  <si>
    <t>USLUGE ODRŽAVANJA</t>
  </si>
  <si>
    <t>Tahografi ter.vozila</t>
  </si>
  <si>
    <t>Popravak i servis vozila</t>
  </si>
  <si>
    <t>Protektiranje guma</t>
  </si>
  <si>
    <t>OSTALI TROŠKOVI</t>
  </si>
  <si>
    <t>TEH.PREGLEDI VOZILA</t>
  </si>
  <si>
    <t>OSTALE USLUGE</t>
  </si>
  <si>
    <t>Dezinsekcija</t>
  </si>
  <si>
    <t>Zdravstvene usluge</t>
  </si>
  <si>
    <t>Intelektualne usluge</t>
  </si>
  <si>
    <t>Usluge revizije</t>
  </si>
  <si>
    <t>RTV pretplata</t>
  </si>
  <si>
    <t>Projekt Eko otok Krk</t>
  </si>
  <si>
    <t>AMORTIZACIJA</t>
  </si>
  <si>
    <t>TROŠKOVI SLUŽBENOG PUTA</t>
  </si>
  <si>
    <t>PRIJEVOZ S/NA RAD</t>
  </si>
  <si>
    <t>REPREZENTACIJA</t>
  </si>
  <si>
    <t>PREMIJE OSIGURANJA</t>
  </si>
  <si>
    <t>RAZNI DOPRINOSI I NAKNADE</t>
  </si>
  <si>
    <t>BANKARSKE USLUGE I PROVIZIJE</t>
  </si>
  <si>
    <t>STRUČNO OBRAZOVANJE</t>
  </si>
  <si>
    <t>BRUTO PLAĆE</t>
  </si>
  <si>
    <t>MATERIJALNA PRAVA ZAPOSLENIH</t>
  </si>
  <si>
    <t>KAMATE</t>
  </si>
  <si>
    <t>IZVANREDNI RASHODI</t>
  </si>
  <si>
    <t>Promidžbe-donacije</t>
  </si>
  <si>
    <t>UKUPNI RASHODI</t>
  </si>
  <si>
    <t>UKUPNI PRIHODI</t>
  </si>
  <si>
    <t>DOBITAK/GUBITAK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</si>
  <si>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</si>
  <si>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</si>
  <si>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</si>
  <si>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</si>
  <si>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</si>
  <si>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</si>
  <si>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</si>
  <si>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</si>
  <si>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</si>
  <si>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</si>
  <si>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</si>
  <si>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</si>
  <si>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</si>
  <si>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</si>
  <si>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</si>
  <si>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</si>
  <si>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</si>
  <si>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</si>
  <si>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</si>
  <si>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</si>
  <si>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</si>
  <si>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</si>
  <si>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</si>
  <si>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</si>
  <si>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</si>
  <si>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</si>
  <si>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</si>
  <si>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</si>
  <si>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</si>
  <si>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</si>
  <si>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</si>
  <si>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</si>
  <si>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</si>
  <si>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</si>
  <si>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Servis opreme i mjernih instrumenata</t>
  </si>
  <si>
    <t>KOMUNALNE USLUGE</t>
  </si>
  <si>
    <t>OST.DOPRINOSI NA BRUTO PLAĆU</t>
  </si>
  <si>
    <t>NEOTP.VRIJED. IMOVINE</t>
  </si>
  <si>
    <t>OTPIS POTRAŽ.-VRIJED.USKLAĐENJE</t>
  </si>
  <si>
    <t>CESTARINA,TUNEL,PARKING</t>
  </si>
  <si>
    <t>Odvoz opasnog otpada</t>
  </si>
  <si>
    <t>Zaštita na radu/zaštita od požara</t>
  </si>
  <si>
    <t>Rezervni djelovi, auto gume</t>
  </si>
  <si>
    <t>Grafičke usluge, tisak, design</t>
  </si>
  <si>
    <t>Sudski troškovi i pristojbe</t>
  </si>
  <si>
    <t>Dobava i prijevoz jalovine</t>
  </si>
  <si>
    <t>Dizel gorivo na deponiji</t>
  </si>
  <si>
    <t>Prigodna nagrada (neoporezivo)</t>
  </si>
  <si>
    <t>Javni bilježnik, odvjetnik</t>
  </si>
  <si>
    <t>Mazivo, plin</t>
  </si>
  <si>
    <t>Održavanje (PO)SAM, rec.dvorište</t>
  </si>
  <si>
    <t>Oglasi, javna nabava</t>
  </si>
  <si>
    <t>Protupožarni aparati</t>
  </si>
  <si>
    <t>Doprinos za šume</t>
  </si>
  <si>
    <t>Ostale članarine</t>
  </si>
  <si>
    <t>Komunalna naknada</t>
  </si>
  <si>
    <t>Tjelesna zaštita na deponiji</t>
  </si>
  <si>
    <t>privreda</t>
  </si>
  <si>
    <t>domaćinstva</t>
  </si>
  <si>
    <t>PRIHOD OD KAMATA</t>
  </si>
  <si>
    <t>kamate po viđenju i oročenju</t>
  </si>
  <si>
    <t>zatezne kamate</t>
  </si>
  <si>
    <t>kamate od pozajmica radnicima</t>
  </si>
  <si>
    <t>OSTALI PRIHODI</t>
  </si>
  <si>
    <t>naknada štete od osiguranja</t>
  </si>
  <si>
    <t>prihod proteklih godina</t>
  </si>
  <si>
    <t>ODGOĐENI PRIHODI</t>
  </si>
  <si>
    <t>ostali prihodi</t>
  </si>
  <si>
    <t>naplaćene ovrhe, otpisi, sudski troškovi</t>
  </si>
  <si>
    <t>ZBRINJAVANJE OTPADA</t>
  </si>
  <si>
    <t>PRODAJA SEKUNDARNIH SIROVINA</t>
  </si>
  <si>
    <t>AMBALAŽNI OTPAD</t>
  </si>
  <si>
    <t>NAJAM EKI (DTK), POSAM KRK</t>
  </si>
  <si>
    <t>hoteli, autokampovi, odmarališta</t>
  </si>
  <si>
    <t>marine</t>
  </si>
  <si>
    <t>odvoz kontejnera po m3</t>
  </si>
  <si>
    <t>korištenje deponije</t>
  </si>
  <si>
    <t>PONIKVE USLUGA d.o.o.</t>
  </si>
  <si>
    <t>zbrinjavanje zelenog otpada na kompostani</t>
  </si>
  <si>
    <t>MATERIJAL</t>
  </si>
  <si>
    <t>UG. O DJELU S DOPRINOSIMA</t>
  </si>
  <si>
    <t>FOTONAP.POSTROJENJE - EL.ENERGIJA</t>
  </si>
  <si>
    <t>HGK</t>
  </si>
  <si>
    <t>Održavanje fotonap.kolektora</t>
  </si>
  <si>
    <t>BRUTO PLAĆA U NARAVI S DOPRINOSIMA</t>
  </si>
  <si>
    <t>ukupan trošak usluge</t>
  </si>
  <si>
    <t>Održavanje zelenih površina</t>
  </si>
  <si>
    <t>ukupni prihodi</t>
  </si>
  <si>
    <t>ukupni rashodi</t>
  </si>
  <si>
    <t>prodaja vozila, opreme</t>
  </si>
  <si>
    <t>Održavanje plinskog sustava na deponiji</t>
  </si>
  <si>
    <t>Naknada za uređenje voda</t>
  </si>
  <si>
    <t>Usluga najma</t>
  </si>
  <si>
    <t>PONIKVE EKO OTOK KRK d.o.o.                                                                                                         - PRIHODI</t>
  </si>
  <si>
    <t>NAKN.ZAPOŠ.OSOBA S INVALIDITETOM</t>
  </si>
  <si>
    <t>RASHOD PROT.GOD. I INVENT.RASHOD</t>
  </si>
  <si>
    <t>Kontr.otp.voda,plinova, nadzor DDD mjera</t>
  </si>
  <si>
    <t>Ostale usluge (mob.praćenje,usit.zel.otpada)</t>
  </si>
  <si>
    <t>Zbrinjavanje otpada-Marišćina</t>
  </si>
  <si>
    <t>KOMUNALIJE</t>
  </si>
  <si>
    <t>ENERGETIKA</t>
  </si>
  <si>
    <t>Održavanje upravne zgrade</t>
  </si>
  <si>
    <t>Naknada Hrote</t>
  </si>
  <si>
    <t>Poklon bon (neoporezivo)</t>
  </si>
  <si>
    <t>Nagrada za rad (neoporezivo)</t>
  </si>
  <si>
    <t>Jubilarne nagrade (neoporezivo)</t>
  </si>
  <si>
    <t>plan 2022.</t>
  </si>
  <si>
    <t>Zbrinjavanje glomaznog otpada</t>
  </si>
  <si>
    <t xml:space="preserve">Zbrinjavanje reciklabilnih frakcija </t>
  </si>
  <si>
    <t>Dobrovoljno mirovinsko III stup (bruto plaća)</t>
  </si>
  <si>
    <t>TROŠKOVI EU PROJEKTA</t>
  </si>
  <si>
    <t>PONIKVE EKO OTOK KRK d.o.o.                                     RASHODI</t>
  </si>
  <si>
    <t>Smrtni slučaj, pomoć za bolovanje (neoporezivo)</t>
  </si>
  <si>
    <t>EU PROJEKTI</t>
  </si>
  <si>
    <t>Prigodni poklon djeci</t>
  </si>
  <si>
    <t>Održavanje komp.programa</t>
  </si>
  <si>
    <t>Prijevoz ambalaž. stakla</t>
  </si>
  <si>
    <t>sredstva vlade za struju</t>
  </si>
  <si>
    <t>Ostali prijevozi(prijevoz labudicom, vučna sl…)</t>
  </si>
  <si>
    <t>pozitivne tečajne razlike</t>
  </si>
  <si>
    <t>Održavanje el.bic., el.romobila/  tr. održavanja DeepSea</t>
  </si>
  <si>
    <t>korištenje e-bicikli, e-romobili</t>
  </si>
  <si>
    <t>Usluga odvoza otpada</t>
  </si>
  <si>
    <t>Odvojeni život</t>
  </si>
  <si>
    <t>Novorođeni</t>
  </si>
  <si>
    <t xml:space="preserve">Otpremnina </t>
  </si>
  <si>
    <t xml:space="preserve">plan 2024.                                       EUR </t>
  </si>
  <si>
    <t>(12/2023.)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</si>
</sst>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#,##0.00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%"/>
    <numFmt numFmtId="174" formatCode="#,##0.0000000"/>
    <numFmt numFmtId="175" formatCode="[$-41A]d\.\ mmmm\ yyyy\."/>
    <numFmt numFmtId="176" formatCode="0.0000"/>
    <numFmt numFmtId="177" formatCode="_-* #,##0\ _k_n_-;\-* #,##0\ _k_n_-;_-* &quot;-&quot;??\ _k_n_-;_-@_-"/>
    <numFmt numFmtId="178" formatCode="#,##0\ &quot;kn&quot;"/>
    <numFmt numFmtId="179" formatCode="#,##0.00\ _k_n"/>
    <numFmt numFmtId="180" formatCode="00000"/>
    <numFmt numFmtId="181" formatCode="0.0"/>
    <numFmt numFmtId="182" formatCode="_-* #,##0.000\ _k_n_-;\-* #,##0.000\ _k_n_-;_-* &quot;-&quot;??\ _k_n_-;_-@_-"/>
    <numFmt numFmtId="183" formatCode="_-* #,##0.0\ _k_n_-;\-* #,##0.0\ _k_n_-;_-* &quot;-&quot;??\ _k_n_-;_-@_-"/>
    <numFmt numFmtId="184" formatCode="#,##0.00_ ;\-#,##0.00\ "/>
    <numFmt numFmtId="185" formatCode="#,##0.000_ ;\-#,##0.000\ "/>
    <numFmt numFmtId="186" formatCode="#,##0.0_ ;\-#,##0.0\ "/>
    <numFmt numFmtId="187" formatCode="#,##0_ ;\-#,##0\ "/>
    <numFmt numFmtId="188" formatCode="0.000"/>
    <numFmt numFmtId="189" formatCode="#,##0.00\ &quot;kn&quot;"/>
    <numFmt numFmtId="190" formatCode="#,##0.00000"/>
    <numFmt numFmtId="191" formatCode="#,##0.0\ &quot;kn&quot;"/>
    <numFmt numFmtId="192" formatCode="#,##0.00\ [$€-1];[Red]\-#,##0.00\ [$€-1]"/>
    <numFmt numFmtId="193" formatCode="#,##0.0000"/>
    <numFmt numFmtId="194" formatCode="_-* #,##0\ &quot;kn&quot;_-;\-* #,##0\ &quot;kn&quot;_-;_-* &quot;-&quot;\ &quot;kn&quot;_-;_-@_-"/>
    <numFmt numFmtId="195" formatCode="_-* #,##0.00\ &quot;kn&quot;_-;\-* #,##0.00\ &quot;kn&quot;_-;_-* &quot;-&quot;??\ &quot;kn&quot;_-;_-@_-"/>
    <numFmt numFmtId="196" formatCode="_-* #,##0.00\ _k_n_-;\-* #,##0.00\ _k_n_-;_-* \-??\ _k_n_-;_-@_-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b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ill="0" applyBorder="0" applyAlignment="0" applyProtection="0"/>
    <xf numFmtId="196" fontId="0" fillId="0" borderId="0" applyFill="0" applyBorder="0" applyAlignment="0" applyProtection="0"/>
    <xf numFmtId="196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62">
      <alignment/>
      <protection/>
    </xf>
    <xf numFmtId="0" fontId="0" fillId="0" borderId="10" xfId="62" applyBorder="1">
      <alignment/>
      <protection/>
    </xf>
    <xf numFmtId="10" fontId="0" fillId="0" borderId="10" xfId="62" applyNumberFormat="1" applyBorder="1">
      <alignment/>
      <protection/>
    </xf>
    <xf numFmtId="4" fontId="0" fillId="0" borderId="0" xfId="62" applyNumberFormat="1">
      <alignment/>
      <protection/>
    </xf>
    <xf numFmtId="4" fontId="0" fillId="0" borderId="10" xfId="62" applyNumberFormat="1" applyBorder="1">
      <alignment/>
      <protection/>
    </xf>
    <xf numFmtId="10" fontId="0" fillId="0" borderId="0" xfId="62" applyNumberFormat="1">
      <alignment/>
      <protection/>
    </xf>
    <xf numFmtId="0" fontId="4" fillId="34" borderId="0" xfId="62" applyFont="1" applyFill="1" applyAlignment="1">
      <alignment vertical="top"/>
      <protection/>
    </xf>
    <xf numFmtId="4" fontId="4" fillId="35" borderId="10" xfId="62" applyNumberFormat="1" applyFont="1" applyFill="1" applyBorder="1">
      <alignment/>
      <protection/>
    </xf>
    <xf numFmtId="0" fontId="6" fillId="0" borderId="11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3" fontId="6" fillId="0" borderId="15" xfId="42" applyNumberFormat="1" applyFont="1" applyFill="1" applyBorder="1" applyAlignment="1">
      <alignment vertical="center"/>
    </xf>
    <xf numFmtId="3" fontId="23" fillId="0" borderId="15" xfId="42" applyNumberFormat="1" applyFont="1" applyFill="1" applyBorder="1" applyAlignment="1">
      <alignment vertical="center"/>
    </xf>
    <xf numFmtId="3" fontId="6" fillId="0" borderId="16" xfId="0" applyNumberFormat="1" applyFont="1" applyBorder="1" applyAlignment="1">
      <alignment horizontal="right" vertical="center"/>
    </xf>
    <xf numFmtId="3" fontId="6" fillId="30" borderId="16" xfId="53" applyNumberFormat="1" applyFont="1" applyBorder="1" applyAlignment="1">
      <alignment horizontal="right" vertical="center"/>
    </xf>
    <xf numFmtId="3" fontId="6" fillId="30" borderId="16" xfId="53" applyNumberFormat="1" applyFont="1" applyBorder="1" applyAlignment="1">
      <alignment vertical="center"/>
    </xf>
    <xf numFmtId="3" fontId="6" fillId="36" borderId="16" xfId="0" applyNumberFormat="1" applyFont="1" applyFill="1" applyBorder="1" applyAlignment="1">
      <alignment vertical="center"/>
    </xf>
    <xf numFmtId="3" fontId="23" fillId="37" borderId="15" xfId="42" applyNumberFormat="1" applyFont="1" applyFill="1" applyBorder="1" applyAlignment="1">
      <alignment vertical="center"/>
    </xf>
    <xf numFmtId="3" fontId="6" fillId="37" borderId="15" xfId="42" applyNumberFormat="1" applyFont="1" applyFill="1" applyBorder="1" applyAlignment="1">
      <alignment vertical="center"/>
    </xf>
    <xf numFmtId="0" fontId="23" fillId="0" borderId="16" xfId="0" applyFont="1" applyBorder="1" applyAlignment="1">
      <alignment horizontal="left" vertical="center" wrapText="1"/>
    </xf>
    <xf numFmtId="0" fontId="23" fillId="37" borderId="16" xfId="0" applyFont="1" applyFill="1" applyBorder="1" applyAlignment="1">
      <alignment horizontal="left" vertical="center"/>
    </xf>
    <xf numFmtId="0" fontId="6" fillId="30" borderId="11" xfId="53" applyFont="1" applyBorder="1" applyAlignment="1">
      <alignment horizontal="left" vertical="center"/>
    </xf>
    <xf numFmtId="0" fontId="6" fillId="30" borderId="12" xfId="53" applyFont="1" applyBorder="1" applyAlignment="1">
      <alignment horizontal="left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right"/>
    </xf>
    <xf numFmtId="4" fontId="24" fillId="0" borderId="0" xfId="0" applyNumberFormat="1" applyFont="1" applyAlignment="1">
      <alignment/>
    </xf>
    <xf numFmtId="4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3" fontId="24" fillId="0" borderId="0" xfId="0" applyNumberFormat="1" applyFont="1" applyAlignment="1">
      <alignment/>
    </xf>
    <xf numFmtId="3" fontId="6" fillId="0" borderId="15" xfId="0" applyNumberFormat="1" applyFont="1" applyBorder="1" applyAlignment="1">
      <alignment horizontal="right" vertical="center"/>
    </xf>
    <xf numFmtId="3" fontId="23" fillId="0" borderId="15" xfId="0" applyNumberFormat="1" applyFont="1" applyFill="1" applyBorder="1" applyAlignment="1">
      <alignment horizontal="right" vertical="center"/>
    </xf>
    <xf numFmtId="3" fontId="23" fillId="0" borderId="15" xfId="0" applyNumberFormat="1" applyFont="1" applyBorder="1" applyAlignment="1">
      <alignment horizontal="right" vertical="center"/>
    </xf>
    <xf numFmtId="3" fontId="23" fillId="37" borderId="15" xfId="0" applyNumberFormat="1" applyFont="1" applyFill="1" applyBorder="1" applyAlignment="1">
      <alignment horizontal="right" vertical="center"/>
    </xf>
    <xf numFmtId="3" fontId="6" fillId="37" borderId="15" xfId="0" applyNumberFormat="1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horizontal="left" vertical="center"/>
    </xf>
    <xf numFmtId="0" fontId="6" fillId="36" borderId="12" xfId="0" applyFont="1" applyFill="1" applyBorder="1" applyAlignment="1">
      <alignment horizontal="left" vertical="center"/>
    </xf>
    <xf numFmtId="0" fontId="6" fillId="30" borderId="11" xfId="53" applyFont="1" applyBorder="1" applyAlignment="1">
      <alignment horizontal="left" vertical="center"/>
    </xf>
    <xf numFmtId="0" fontId="6" fillId="30" borderId="12" xfId="53" applyFont="1" applyBorder="1" applyAlignment="1">
      <alignment horizontal="left" vertical="center"/>
    </xf>
    <xf numFmtId="0" fontId="6" fillId="36" borderId="17" xfId="0" applyFont="1" applyFill="1" applyBorder="1" applyAlignment="1">
      <alignment horizontal="left" vertical="center" wrapText="1"/>
    </xf>
    <xf numFmtId="0" fontId="6" fillId="36" borderId="18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3" fontId="6" fillId="38" borderId="19" xfId="62" applyNumberFormat="1" applyFont="1" applyFill="1" applyBorder="1" applyAlignment="1">
      <alignment horizontal="right" vertical="center" wrapText="1"/>
      <protection/>
    </xf>
    <xf numFmtId="49" fontId="6" fillId="38" borderId="20" xfId="62" applyNumberFormat="1" applyFont="1" applyFill="1" applyBorder="1" applyAlignment="1">
      <alignment horizontal="right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cel_BuiltIn_Neutra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 topLeftCell="A73">
      <selection activeCell="G97" sqref="G97"/>
    </sheetView>
  </sheetViews>
  <sheetFormatPr defaultColWidth="9.140625" defaultRowHeight="16.5" customHeight="1"/>
  <cols>
    <col min="1" max="1" width="3.421875" style="38" bestFit="1" customWidth="1"/>
    <col min="2" max="2" width="38.28125" style="36" customWidth="1"/>
    <col min="3" max="3" width="16.28125" style="42" customWidth="1"/>
    <col min="4" max="16384" width="9.140625" style="36" customWidth="1"/>
  </cols>
  <sheetData>
    <row r="1" spans="1:3" ht="39.75" customHeight="1">
      <c r="A1" s="52" t="s">
        <v>154</v>
      </c>
      <c r="B1" s="53"/>
      <c r="C1" s="56" t="s">
        <v>169</v>
      </c>
    </row>
    <row r="2" spans="1:3" ht="16.5" customHeight="1">
      <c r="A2" s="54"/>
      <c r="B2" s="55"/>
      <c r="C2" s="57" t="s">
        <v>170</v>
      </c>
    </row>
    <row r="3" spans="1:3" s="37" customFormat="1" ht="16.5" customHeight="1">
      <c r="A3" s="21" t="s">
        <v>43</v>
      </c>
      <c r="B3" s="18" t="s">
        <v>122</v>
      </c>
      <c r="C3" s="24">
        <v>169000</v>
      </c>
    </row>
    <row r="4" spans="1:3" ht="16.5" customHeight="1">
      <c r="A4" s="22"/>
      <c r="B4" s="19" t="s">
        <v>0</v>
      </c>
      <c r="C4" s="25">
        <v>1500</v>
      </c>
    </row>
    <row r="5" spans="1:3" ht="16.5" customHeight="1">
      <c r="A5" s="22"/>
      <c r="B5" s="19" t="s">
        <v>1</v>
      </c>
      <c r="C5" s="25">
        <v>2500</v>
      </c>
    </row>
    <row r="6" spans="1:3" ht="16.5" customHeight="1">
      <c r="A6" s="22"/>
      <c r="B6" s="19" t="s">
        <v>2</v>
      </c>
      <c r="C6" s="25">
        <v>1000</v>
      </c>
    </row>
    <row r="7" spans="1:3" ht="16.5" customHeight="1">
      <c r="A7" s="22"/>
      <c r="B7" s="19" t="s">
        <v>85</v>
      </c>
      <c r="C7" s="25">
        <v>130000</v>
      </c>
    </row>
    <row r="8" spans="1:3" ht="16.5" customHeight="1">
      <c r="A8" s="22"/>
      <c r="B8" s="19" t="s">
        <v>3</v>
      </c>
      <c r="C8" s="25">
        <v>30000</v>
      </c>
    </row>
    <row r="9" spans="1:3" ht="16.5" customHeight="1">
      <c r="A9" s="22"/>
      <c r="B9" s="19" t="s">
        <v>4</v>
      </c>
      <c r="C9" s="25">
        <v>4000</v>
      </c>
    </row>
    <row r="10" spans="1:3" s="37" customFormat="1" ht="16.5" customHeight="1">
      <c r="A10" s="23" t="s">
        <v>44</v>
      </c>
      <c r="B10" s="20" t="s">
        <v>5</v>
      </c>
      <c r="C10" s="24">
        <v>2000</v>
      </c>
    </row>
    <row r="11" spans="1:3" s="37" customFormat="1" ht="16.5" customHeight="1">
      <c r="A11" s="23" t="s">
        <v>45</v>
      </c>
      <c r="B11" s="20" t="s">
        <v>6</v>
      </c>
      <c r="C11" s="31">
        <v>25000</v>
      </c>
    </row>
    <row r="12" spans="1:3" s="37" customFormat="1" ht="16.5" customHeight="1">
      <c r="A12" s="23" t="s">
        <v>46</v>
      </c>
      <c r="B12" s="20" t="s">
        <v>7</v>
      </c>
      <c r="C12" s="24">
        <v>415100</v>
      </c>
    </row>
    <row r="13" spans="1:3" ht="16.5" customHeight="1">
      <c r="A13" s="22"/>
      <c r="B13" s="19" t="s">
        <v>8</v>
      </c>
      <c r="C13" s="25">
        <v>47100</v>
      </c>
    </row>
    <row r="14" spans="1:3" ht="16.5" customHeight="1">
      <c r="A14" s="22"/>
      <c r="B14" s="19" t="s">
        <v>9</v>
      </c>
      <c r="C14" s="25">
        <v>3000</v>
      </c>
    </row>
    <row r="15" spans="1:3" ht="16.5" customHeight="1">
      <c r="A15" s="22"/>
      <c r="B15" s="19" t="s">
        <v>10</v>
      </c>
      <c r="C15" s="25">
        <v>310000</v>
      </c>
    </row>
    <row r="16" spans="1:3" ht="16.5" customHeight="1">
      <c r="A16" s="22"/>
      <c r="B16" s="19" t="s">
        <v>89</v>
      </c>
      <c r="C16" s="25">
        <v>30000</v>
      </c>
    </row>
    <row r="17" spans="1:3" ht="16.5" customHeight="1">
      <c r="A17" s="22"/>
      <c r="B17" s="19" t="s">
        <v>92</v>
      </c>
      <c r="C17" s="25">
        <v>25000</v>
      </c>
    </row>
    <row r="18" spans="1:3" s="37" customFormat="1" ht="16.5" customHeight="1">
      <c r="A18" s="23" t="s">
        <v>47</v>
      </c>
      <c r="B18" s="20" t="s">
        <v>78</v>
      </c>
      <c r="C18" s="24">
        <v>28600</v>
      </c>
    </row>
    <row r="19" spans="1:3" ht="16.5" customHeight="1">
      <c r="A19" s="22"/>
      <c r="B19" s="19" t="s">
        <v>21</v>
      </c>
      <c r="C19" s="25">
        <v>12000</v>
      </c>
    </row>
    <row r="20" spans="1:3" ht="16.5" customHeight="1">
      <c r="A20" s="22"/>
      <c r="B20" s="19" t="s">
        <v>129</v>
      </c>
      <c r="C20" s="25">
        <v>9000</v>
      </c>
    </row>
    <row r="21" spans="1:3" ht="16.5" customHeight="1">
      <c r="A21" s="22"/>
      <c r="B21" s="19" t="s">
        <v>139</v>
      </c>
      <c r="C21" s="25">
        <v>7600</v>
      </c>
    </row>
    <row r="22" spans="1:3" s="37" customFormat="1" ht="16.5" customHeight="1">
      <c r="A22" s="23" t="s">
        <v>48</v>
      </c>
      <c r="B22" s="20" t="s">
        <v>11</v>
      </c>
      <c r="C22" s="24">
        <v>42500</v>
      </c>
    </row>
    <row r="23" spans="1:3" ht="16.5" customHeight="1">
      <c r="A23" s="22"/>
      <c r="B23" s="19" t="s">
        <v>88</v>
      </c>
      <c r="C23" s="25">
        <v>9000</v>
      </c>
    </row>
    <row r="24" spans="1:3" ht="16.5" customHeight="1">
      <c r="A24" s="22"/>
      <c r="B24" s="19" t="s">
        <v>161</v>
      </c>
      <c r="C24" s="25">
        <v>4000</v>
      </c>
    </row>
    <row r="25" spans="1:3" ht="16.5" customHeight="1">
      <c r="A25" s="22"/>
      <c r="B25" s="19" t="s">
        <v>159</v>
      </c>
      <c r="C25" s="25">
        <v>29500</v>
      </c>
    </row>
    <row r="26" spans="1:3" s="37" customFormat="1" ht="16.5" customHeight="1">
      <c r="A26" s="23" t="s">
        <v>49</v>
      </c>
      <c r="B26" s="20" t="s">
        <v>12</v>
      </c>
      <c r="C26" s="24">
        <v>2000</v>
      </c>
    </row>
    <row r="27" spans="1:3" s="37" customFormat="1" ht="16.5" customHeight="1">
      <c r="A27" s="23" t="s">
        <v>50</v>
      </c>
      <c r="B27" s="20" t="s">
        <v>13</v>
      </c>
      <c r="C27" s="24">
        <v>6600</v>
      </c>
    </row>
    <row r="28" spans="1:3" s="37" customFormat="1" ht="16.5" customHeight="1">
      <c r="A28" s="23" t="s">
        <v>51</v>
      </c>
      <c r="B28" s="20" t="s">
        <v>14</v>
      </c>
      <c r="C28" s="24">
        <v>354600</v>
      </c>
    </row>
    <row r="29" spans="1:3" ht="16.5" customHeight="1">
      <c r="A29" s="22"/>
      <c r="B29" s="19" t="s">
        <v>158</v>
      </c>
      <c r="C29" s="25">
        <v>40000</v>
      </c>
    </row>
    <row r="30" spans="1:3" ht="16.5" customHeight="1">
      <c r="A30" s="22"/>
      <c r="B30" s="33" t="s">
        <v>95</v>
      </c>
      <c r="C30" s="30">
        <v>2000</v>
      </c>
    </row>
    <row r="31" spans="1:3" ht="16.5" customHeight="1">
      <c r="A31" s="22"/>
      <c r="B31" s="19" t="s">
        <v>15</v>
      </c>
      <c r="C31" s="25">
        <v>4500</v>
      </c>
    </row>
    <row r="32" spans="1:3" ht="16.5" customHeight="1">
      <c r="A32" s="22"/>
      <c r="B32" s="19" t="s">
        <v>16</v>
      </c>
      <c r="C32" s="25">
        <v>110000</v>
      </c>
    </row>
    <row r="33" spans="1:3" ht="16.5" customHeight="1">
      <c r="A33" s="22"/>
      <c r="B33" s="19" t="s">
        <v>77</v>
      </c>
      <c r="C33" s="25">
        <v>5500</v>
      </c>
    </row>
    <row r="34" spans="1:3" ht="16.5" customHeight="1">
      <c r="A34" s="22"/>
      <c r="B34" s="19" t="s">
        <v>17</v>
      </c>
      <c r="C34" s="25">
        <v>16500</v>
      </c>
    </row>
    <row r="35" spans="1:3" ht="16.5" customHeight="1">
      <c r="A35" s="22"/>
      <c r="B35" s="19" t="s">
        <v>144</v>
      </c>
      <c r="C35" s="25">
        <v>7000</v>
      </c>
    </row>
    <row r="36" spans="1:3" ht="16.5" customHeight="1">
      <c r="A36" s="22"/>
      <c r="B36" s="19" t="s">
        <v>126</v>
      </c>
      <c r="C36" s="25">
        <v>15000</v>
      </c>
    </row>
    <row r="37" spans="1:3" ht="16.5" customHeight="1">
      <c r="A37" s="22"/>
      <c r="B37" s="19" t="s">
        <v>133</v>
      </c>
      <c r="C37" s="25">
        <v>8400</v>
      </c>
    </row>
    <row r="38" spans="1:3" ht="25.5" customHeight="1">
      <c r="A38" s="22"/>
      <c r="B38" s="32" t="s">
        <v>163</v>
      </c>
      <c r="C38" s="25">
        <v>5700</v>
      </c>
    </row>
    <row r="39" spans="1:3" ht="16.5" customHeight="1">
      <c r="A39" s="22"/>
      <c r="B39" s="19" t="s">
        <v>93</v>
      </c>
      <c r="C39" s="25">
        <v>140000</v>
      </c>
    </row>
    <row r="40" spans="1:3" s="37" customFormat="1" ht="16.5" customHeight="1">
      <c r="A40" s="23" t="s">
        <v>52</v>
      </c>
      <c r="B40" s="20" t="s">
        <v>18</v>
      </c>
      <c r="C40" s="24">
        <v>1000</v>
      </c>
    </row>
    <row r="41" spans="1:3" ht="16.5" customHeight="1">
      <c r="A41" s="22"/>
      <c r="B41" s="19" t="s">
        <v>39</v>
      </c>
      <c r="C41" s="25">
        <v>1000</v>
      </c>
    </row>
    <row r="42" spans="1:3" s="37" customFormat="1" ht="16.5" customHeight="1">
      <c r="A42" s="23" t="s">
        <v>53</v>
      </c>
      <c r="B42" s="20" t="s">
        <v>19</v>
      </c>
      <c r="C42" s="24">
        <v>34000</v>
      </c>
    </row>
    <row r="43" spans="1:3" s="37" customFormat="1" ht="16.5" customHeight="1">
      <c r="A43" s="23" t="s">
        <v>54</v>
      </c>
      <c r="B43" s="20" t="s">
        <v>82</v>
      </c>
      <c r="C43" s="24">
        <v>1400</v>
      </c>
    </row>
    <row r="44" spans="1:3" s="37" customFormat="1" ht="16.5" customHeight="1">
      <c r="A44" s="23" t="s">
        <v>55</v>
      </c>
      <c r="B44" s="20" t="s">
        <v>20</v>
      </c>
      <c r="C44" s="24">
        <v>947150</v>
      </c>
    </row>
    <row r="45" spans="1:3" ht="16.5" customHeight="1">
      <c r="A45" s="22"/>
      <c r="B45" s="19" t="s">
        <v>22</v>
      </c>
      <c r="C45" s="25">
        <v>30850</v>
      </c>
    </row>
    <row r="46" spans="1:3" ht="16.5" customHeight="1">
      <c r="A46" s="22"/>
      <c r="B46" s="19" t="s">
        <v>23</v>
      </c>
      <c r="C46" s="25">
        <v>500</v>
      </c>
    </row>
    <row r="47" spans="1:3" ht="16.5" customHeight="1">
      <c r="A47" s="22"/>
      <c r="B47" s="19" t="s">
        <v>24</v>
      </c>
      <c r="C47" s="30">
        <v>3200</v>
      </c>
    </row>
    <row r="48" spans="1:3" ht="16.5" customHeight="1">
      <c r="A48" s="22"/>
      <c r="B48" s="19" t="s">
        <v>86</v>
      </c>
      <c r="C48" s="25">
        <v>11500</v>
      </c>
    </row>
    <row r="49" spans="1:3" ht="16.5" customHeight="1">
      <c r="A49" s="22"/>
      <c r="B49" s="19" t="s">
        <v>94</v>
      </c>
      <c r="C49" s="25">
        <v>8000</v>
      </c>
    </row>
    <row r="50" spans="1:3" ht="16.5" customHeight="1">
      <c r="A50" s="22"/>
      <c r="B50" s="19" t="s">
        <v>25</v>
      </c>
      <c r="C50" s="25">
        <v>2000</v>
      </c>
    </row>
    <row r="51" spans="1:3" ht="16.5" customHeight="1">
      <c r="A51" s="22"/>
      <c r="B51" s="19" t="s">
        <v>87</v>
      </c>
      <c r="C51" s="25">
        <v>1000</v>
      </c>
    </row>
    <row r="52" spans="1:3" ht="16.5" customHeight="1">
      <c r="A52" s="22"/>
      <c r="B52" s="19" t="s">
        <v>91</v>
      </c>
      <c r="C52" s="25">
        <v>13600</v>
      </c>
    </row>
    <row r="53" spans="1:3" ht="16.5" customHeight="1">
      <c r="A53" s="22"/>
      <c r="B53" s="19" t="s">
        <v>83</v>
      </c>
      <c r="C53" s="25">
        <v>25000</v>
      </c>
    </row>
    <row r="54" spans="1:3" ht="16.5" customHeight="1">
      <c r="A54" s="22"/>
      <c r="B54" s="19" t="s">
        <v>84</v>
      </c>
      <c r="C54" s="25">
        <v>3000</v>
      </c>
    </row>
    <row r="55" spans="1:3" ht="16.5" customHeight="1">
      <c r="A55" s="22"/>
      <c r="B55" s="19" t="s">
        <v>26</v>
      </c>
      <c r="C55" s="30">
        <v>25000</v>
      </c>
    </row>
    <row r="56" spans="1:3" ht="16.5" customHeight="1">
      <c r="A56" s="22"/>
      <c r="B56" s="19" t="s">
        <v>99</v>
      </c>
      <c r="C56" s="25">
        <v>48000</v>
      </c>
    </row>
    <row r="57" spans="1:3" ht="16.5" customHeight="1">
      <c r="A57" s="22"/>
      <c r="B57" s="19" t="s">
        <v>140</v>
      </c>
      <c r="C57" s="25">
        <v>9500</v>
      </c>
    </row>
    <row r="58" spans="1:3" ht="16.5" customHeight="1">
      <c r="A58" s="22"/>
      <c r="B58" s="19" t="s">
        <v>151</v>
      </c>
      <c r="C58" s="25">
        <v>2000</v>
      </c>
    </row>
    <row r="59" spans="1:3" ht="16.5" customHeight="1">
      <c r="A59" s="22"/>
      <c r="B59" s="19" t="s">
        <v>135</v>
      </c>
      <c r="C59" s="25">
        <v>1000</v>
      </c>
    </row>
    <row r="60" spans="1:3" ht="16.5" customHeight="1">
      <c r="A60" s="22"/>
      <c r="B60" s="19" t="s">
        <v>165</v>
      </c>
      <c r="C60" s="25">
        <v>13000</v>
      </c>
    </row>
    <row r="61" spans="1:3" ht="16.5" customHeight="1">
      <c r="A61" s="22"/>
      <c r="B61" s="19" t="s">
        <v>150</v>
      </c>
      <c r="C61" s="25">
        <v>150000</v>
      </c>
    </row>
    <row r="62" spans="1:3" ht="16.5" customHeight="1">
      <c r="A62" s="22"/>
      <c r="B62" s="19" t="s">
        <v>141</v>
      </c>
      <c r="C62" s="30">
        <v>600000</v>
      </c>
    </row>
    <row r="63" spans="1:3" s="37" customFormat="1" ht="16.5" customHeight="1">
      <c r="A63" s="23" t="s">
        <v>56</v>
      </c>
      <c r="B63" s="20" t="s">
        <v>27</v>
      </c>
      <c r="C63" s="24">
        <v>980000</v>
      </c>
    </row>
    <row r="64" spans="1:3" s="37" customFormat="1" ht="16.5" customHeight="1">
      <c r="A64" s="23" t="s">
        <v>57</v>
      </c>
      <c r="B64" s="20" t="s">
        <v>28</v>
      </c>
      <c r="C64" s="24">
        <v>1350</v>
      </c>
    </row>
    <row r="65" spans="1:3" s="37" customFormat="1" ht="16.5" customHeight="1">
      <c r="A65" s="23" t="s">
        <v>58</v>
      </c>
      <c r="B65" s="20" t="s">
        <v>29</v>
      </c>
      <c r="C65" s="24">
        <v>50000</v>
      </c>
    </row>
    <row r="66" spans="1:3" s="37" customFormat="1" ht="16.5" customHeight="1">
      <c r="A66" s="23" t="s">
        <v>59</v>
      </c>
      <c r="B66" s="20" t="s">
        <v>30</v>
      </c>
      <c r="C66" s="24">
        <v>12000</v>
      </c>
    </row>
    <row r="67" spans="1:3" s="37" customFormat="1" ht="16.5" customHeight="1">
      <c r="A67" s="23" t="s">
        <v>60</v>
      </c>
      <c r="B67" s="20" t="s">
        <v>31</v>
      </c>
      <c r="C67" s="24">
        <v>90000</v>
      </c>
    </row>
    <row r="68" spans="1:3" s="37" customFormat="1" ht="16.5" customHeight="1">
      <c r="A68" s="23" t="s">
        <v>61</v>
      </c>
      <c r="B68" s="20" t="s">
        <v>32</v>
      </c>
      <c r="C68" s="24">
        <v>77243</v>
      </c>
    </row>
    <row r="69" spans="1:3" ht="16.5" customHeight="1">
      <c r="A69" s="22"/>
      <c r="B69" s="19" t="s">
        <v>134</v>
      </c>
      <c r="C69" s="25">
        <v>763</v>
      </c>
    </row>
    <row r="70" spans="1:3" ht="16.5" customHeight="1">
      <c r="A70" s="22"/>
      <c r="B70" s="19" t="s">
        <v>96</v>
      </c>
      <c r="C70" s="30">
        <v>1610</v>
      </c>
    </row>
    <row r="71" spans="1:3" ht="16.5" customHeight="1">
      <c r="A71" s="22"/>
      <c r="B71" s="19" t="s">
        <v>125</v>
      </c>
      <c r="C71" s="25">
        <v>1725</v>
      </c>
    </row>
    <row r="72" spans="1:3" ht="16.5" customHeight="1">
      <c r="A72" s="22"/>
      <c r="B72" s="19" t="s">
        <v>97</v>
      </c>
      <c r="C72" s="25">
        <v>135</v>
      </c>
    </row>
    <row r="73" spans="1:3" ht="16.5" customHeight="1">
      <c r="A73" s="22"/>
      <c r="B73" s="19" t="s">
        <v>145</v>
      </c>
      <c r="C73" s="25">
        <v>500</v>
      </c>
    </row>
    <row r="74" spans="1:3" ht="16.5" customHeight="1">
      <c r="A74" s="22"/>
      <c r="B74" s="19" t="s">
        <v>98</v>
      </c>
      <c r="C74" s="25">
        <v>72510</v>
      </c>
    </row>
    <row r="75" spans="1:3" s="37" customFormat="1" ht="16.5" customHeight="1">
      <c r="A75" s="23" t="s">
        <v>62</v>
      </c>
      <c r="B75" s="20" t="s">
        <v>33</v>
      </c>
      <c r="C75" s="31">
        <v>5150</v>
      </c>
    </row>
    <row r="76" spans="1:3" s="37" customFormat="1" ht="16.5" customHeight="1">
      <c r="A76" s="23" t="s">
        <v>63</v>
      </c>
      <c r="B76" s="20" t="s">
        <v>34</v>
      </c>
      <c r="C76" s="24">
        <v>7000</v>
      </c>
    </row>
    <row r="77" spans="1:3" s="37" customFormat="1" ht="16.5" customHeight="1">
      <c r="A77" s="23" t="s">
        <v>64</v>
      </c>
      <c r="B77" s="20" t="s">
        <v>81</v>
      </c>
      <c r="C77" s="24">
        <v>15000</v>
      </c>
    </row>
    <row r="78" spans="1:3" s="37" customFormat="1" ht="16.5" customHeight="1">
      <c r="A78" s="23" t="s">
        <v>65</v>
      </c>
      <c r="B78" s="20" t="s">
        <v>123</v>
      </c>
      <c r="C78" s="24">
        <v>1200</v>
      </c>
    </row>
    <row r="79" spans="1:3" s="37" customFormat="1" ht="16.5" customHeight="1">
      <c r="A79" s="23" t="s">
        <v>66</v>
      </c>
      <c r="B79" s="20" t="s">
        <v>35</v>
      </c>
      <c r="C79" s="24">
        <v>2320000</v>
      </c>
    </row>
    <row r="80" spans="1:3" s="37" customFormat="1" ht="16.5" customHeight="1">
      <c r="A80" s="23" t="s">
        <v>67</v>
      </c>
      <c r="B80" s="20" t="s">
        <v>79</v>
      </c>
      <c r="C80" s="24">
        <v>382800</v>
      </c>
    </row>
    <row r="81" spans="1:3" s="37" customFormat="1" ht="16.5" customHeight="1">
      <c r="A81" s="23" t="s">
        <v>68</v>
      </c>
      <c r="B81" s="20" t="s">
        <v>127</v>
      </c>
      <c r="C81" s="24">
        <v>0</v>
      </c>
    </row>
    <row r="82" spans="1:3" s="37" customFormat="1" ht="16.5" customHeight="1">
      <c r="A82" s="23" t="s">
        <v>69</v>
      </c>
      <c r="B82" s="20" t="s">
        <v>36</v>
      </c>
      <c r="C82" s="24">
        <v>307171</v>
      </c>
    </row>
    <row r="83" spans="1:3" ht="16.5" customHeight="1">
      <c r="A83" s="22"/>
      <c r="B83" s="19" t="s">
        <v>146</v>
      </c>
      <c r="C83" s="25">
        <v>17423</v>
      </c>
    </row>
    <row r="84" spans="1:3" ht="16.5" customHeight="1">
      <c r="A84" s="22"/>
      <c r="B84" s="19" t="s">
        <v>90</v>
      </c>
      <c r="C84" s="25">
        <v>91700</v>
      </c>
    </row>
    <row r="85" spans="1:3" ht="16.5" customHeight="1">
      <c r="A85" s="22"/>
      <c r="B85" s="19" t="s">
        <v>147</v>
      </c>
      <c r="C85" s="25">
        <v>130000</v>
      </c>
    </row>
    <row r="86" spans="1:3" ht="16.5" customHeight="1">
      <c r="A86" s="22"/>
      <c r="B86" s="19" t="s">
        <v>166</v>
      </c>
      <c r="C86" s="30">
        <v>10000</v>
      </c>
    </row>
    <row r="87" spans="1:3" ht="16.5" customHeight="1">
      <c r="A87" s="22"/>
      <c r="B87" s="19" t="s">
        <v>167</v>
      </c>
      <c r="C87" s="25">
        <v>7000</v>
      </c>
    </row>
    <row r="88" spans="1:3" ht="16.5" customHeight="1">
      <c r="A88" s="22"/>
      <c r="B88" s="19" t="s">
        <v>148</v>
      </c>
      <c r="C88" s="30">
        <v>1848</v>
      </c>
    </row>
    <row r="89" spans="1:3" ht="16.5" customHeight="1">
      <c r="A89" s="22"/>
      <c r="B89" s="19" t="s">
        <v>157</v>
      </c>
      <c r="C89" s="30">
        <v>13300</v>
      </c>
    </row>
    <row r="90" spans="1:3" ht="16.5" customHeight="1">
      <c r="A90" s="22"/>
      <c r="B90" s="19" t="s">
        <v>168</v>
      </c>
      <c r="C90" s="25">
        <v>29500</v>
      </c>
    </row>
    <row r="91" spans="1:3" ht="16.5" customHeight="1">
      <c r="A91" s="22"/>
      <c r="B91" s="19" t="s">
        <v>155</v>
      </c>
      <c r="C91" s="25">
        <v>5600</v>
      </c>
    </row>
    <row r="92" spans="1:3" ht="16.5" customHeight="1">
      <c r="A92" s="22"/>
      <c r="B92" s="15" t="s">
        <v>152</v>
      </c>
      <c r="C92" s="25">
        <v>800</v>
      </c>
    </row>
    <row r="93" spans="1:3" s="37" customFormat="1" ht="16.5" customHeight="1">
      <c r="A93" s="23" t="s">
        <v>70</v>
      </c>
      <c r="B93" s="20" t="s">
        <v>153</v>
      </c>
      <c r="C93" s="31">
        <v>9000</v>
      </c>
    </row>
    <row r="94" spans="1:3" s="37" customFormat="1" ht="16.5" customHeight="1">
      <c r="A94" s="23" t="s">
        <v>71</v>
      </c>
      <c r="B94" s="20" t="s">
        <v>137</v>
      </c>
      <c r="C94" s="24">
        <v>5040</v>
      </c>
    </row>
    <row r="95" spans="1:3" s="37" customFormat="1" ht="15" customHeight="1">
      <c r="A95" s="23" t="s">
        <v>72</v>
      </c>
      <c r="B95" s="20" t="s">
        <v>37</v>
      </c>
      <c r="C95" s="24">
        <v>30786</v>
      </c>
    </row>
    <row r="96" spans="1:3" s="37" customFormat="1" ht="16.5" customHeight="1">
      <c r="A96" s="23" t="s">
        <v>73</v>
      </c>
      <c r="B96" s="20" t="s">
        <v>80</v>
      </c>
      <c r="C96" s="24">
        <v>6640</v>
      </c>
    </row>
    <row r="97" spans="1:3" s="37" customFormat="1" ht="16.5" customHeight="1">
      <c r="A97" s="23" t="s">
        <v>74</v>
      </c>
      <c r="B97" s="20" t="s">
        <v>138</v>
      </c>
      <c r="C97" s="24">
        <v>1330</v>
      </c>
    </row>
    <row r="98" spans="1:3" s="37" customFormat="1" ht="16.5" customHeight="1">
      <c r="A98" s="23" t="s">
        <v>75</v>
      </c>
      <c r="B98" s="20" t="s">
        <v>38</v>
      </c>
      <c r="C98" s="24">
        <v>100</v>
      </c>
    </row>
    <row r="99" spans="1:3" s="37" customFormat="1" ht="16.5" customHeight="1">
      <c r="A99" s="23" t="s">
        <v>76</v>
      </c>
      <c r="B99" s="20" t="s">
        <v>120</v>
      </c>
      <c r="C99" s="31">
        <v>395650</v>
      </c>
    </row>
    <row r="100" spans="1:3" ht="16.5" customHeight="1">
      <c r="A100" s="50" t="s">
        <v>40</v>
      </c>
      <c r="B100" s="51"/>
      <c r="C100" s="28">
        <v>6726410</v>
      </c>
    </row>
    <row r="101" spans="1:3" ht="16.5" customHeight="1">
      <c r="A101" s="50" t="s">
        <v>41</v>
      </c>
      <c r="B101" s="51"/>
      <c r="C101" s="27">
        <v>6728470</v>
      </c>
    </row>
    <row r="102" spans="1:3" ht="16.5" customHeight="1">
      <c r="A102" s="48" t="s">
        <v>42</v>
      </c>
      <c r="B102" s="49"/>
      <c r="C102" s="29">
        <v>2060</v>
      </c>
    </row>
  </sheetData>
  <sheetProtection/>
  <mergeCells count="4">
    <mergeCell ref="A101:B101"/>
    <mergeCell ref="A102:B102"/>
    <mergeCell ref="A100:B100"/>
    <mergeCell ref="A1:B2"/>
  </mergeCells>
  <printOptions/>
  <pageMargins left="0.5905511811023623" right="0.3937007874015748" top="0.5905511811023623" bottom="0.3937007874015748" header="0" footer="0.1968503937007874"/>
  <pageSetup firstPageNumber="1" useFirstPageNumber="1" fitToWidth="0" horizontalDpi="600" verticalDpi="600" orientation="portrait" paperSize="9" scale="95" r:id="rId1"/>
  <headerFooter>
    <oddFooter>&amp;R&amp;P /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C1" sqref="C1:C2"/>
    </sheetView>
  </sheetViews>
  <sheetFormatPr defaultColWidth="3.421875" defaultRowHeight="16.5" customHeight="1"/>
  <cols>
    <col min="1" max="1" width="3.421875" style="36" customWidth="1"/>
    <col min="2" max="2" width="32.7109375" style="41" customWidth="1"/>
    <col min="3" max="3" width="14.7109375" style="42" customWidth="1"/>
    <col min="4" max="16384" width="3.421875" style="36" customWidth="1"/>
  </cols>
  <sheetData>
    <row r="1" spans="1:3" ht="29.25" customHeight="1">
      <c r="A1" s="52" t="s">
        <v>136</v>
      </c>
      <c r="B1" s="53"/>
      <c r="C1" s="56" t="s">
        <v>169</v>
      </c>
    </row>
    <row r="2" spans="1:3" ht="16.5" customHeight="1">
      <c r="A2" s="54"/>
      <c r="B2" s="55"/>
      <c r="C2" s="57" t="s">
        <v>170</v>
      </c>
    </row>
    <row r="3" spans="1:3" ht="16.5" customHeight="1">
      <c r="A3" s="16" t="s">
        <v>43</v>
      </c>
      <c r="B3" s="17" t="s">
        <v>112</v>
      </c>
      <c r="C3" s="26">
        <v>5971000</v>
      </c>
    </row>
    <row r="4" spans="1:3" ht="16.5" customHeight="1">
      <c r="A4" s="13"/>
      <c r="B4" s="15" t="s">
        <v>100</v>
      </c>
      <c r="C4" s="44">
        <v>1650000</v>
      </c>
    </row>
    <row r="5" spans="1:3" ht="16.5" customHeight="1">
      <c r="A5" s="13"/>
      <c r="B5" s="15" t="s">
        <v>101</v>
      </c>
      <c r="C5" s="44">
        <v>3340000</v>
      </c>
    </row>
    <row r="6" spans="1:3" ht="16.5" customHeight="1">
      <c r="A6" s="13"/>
      <c r="B6" s="15" t="s">
        <v>116</v>
      </c>
      <c r="C6" s="45">
        <v>760000</v>
      </c>
    </row>
    <row r="7" spans="1:3" ht="16.5" customHeight="1">
      <c r="A7" s="13"/>
      <c r="B7" s="15" t="s">
        <v>117</v>
      </c>
      <c r="C7" s="45">
        <v>64000</v>
      </c>
    </row>
    <row r="8" spans="1:3" ht="16.5" customHeight="1">
      <c r="A8" s="13"/>
      <c r="B8" s="15" t="s">
        <v>118</v>
      </c>
      <c r="C8" s="45">
        <v>85000</v>
      </c>
    </row>
    <row r="9" spans="1:3" ht="16.5" customHeight="1">
      <c r="A9" s="13"/>
      <c r="B9" s="15" t="s">
        <v>121</v>
      </c>
      <c r="C9" s="45">
        <v>27000</v>
      </c>
    </row>
    <row r="10" spans="1:3" ht="16.5" customHeight="1">
      <c r="A10" s="13"/>
      <c r="B10" s="15" t="s">
        <v>119</v>
      </c>
      <c r="C10" s="45">
        <v>45000</v>
      </c>
    </row>
    <row r="11" spans="1:3" ht="16.5" customHeight="1">
      <c r="A11" s="12" t="s">
        <v>44</v>
      </c>
      <c r="B11" s="14" t="s">
        <v>113</v>
      </c>
      <c r="C11" s="43">
        <v>150000</v>
      </c>
    </row>
    <row r="12" spans="1:3" ht="16.5" customHeight="1">
      <c r="A12" s="12" t="s">
        <v>45</v>
      </c>
      <c r="B12" s="14" t="s">
        <v>114</v>
      </c>
      <c r="C12" s="43">
        <v>250000</v>
      </c>
    </row>
    <row r="13" spans="1:3" ht="16.5" customHeight="1">
      <c r="A13" s="12" t="s">
        <v>46</v>
      </c>
      <c r="B13" s="14" t="s">
        <v>115</v>
      </c>
      <c r="C13" s="43">
        <v>8100</v>
      </c>
    </row>
    <row r="14" spans="1:3" ht="16.5" customHeight="1">
      <c r="A14" s="12" t="s">
        <v>47</v>
      </c>
      <c r="B14" s="14" t="s">
        <v>102</v>
      </c>
      <c r="C14" s="26">
        <v>15066</v>
      </c>
    </row>
    <row r="15" spans="1:3" ht="16.5" customHeight="1">
      <c r="A15" s="13"/>
      <c r="B15" s="15" t="s">
        <v>103</v>
      </c>
      <c r="C15" s="45">
        <v>20</v>
      </c>
    </row>
    <row r="16" spans="1:3" ht="16.5" customHeight="1">
      <c r="A16" s="13"/>
      <c r="B16" s="15" t="s">
        <v>162</v>
      </c>
      <c r="C16" s="45">
        <v>20</v>
      </c>
    </row>
    <row r="17" spans="1:3" ht="16.5" customHeight="1">
      <c r="A17" s="13"/>
      <c r="B17" s="15" t="s">
        <v>105</v>
      </c>
      <c r="C17" s="45">
        <v>26</v>
      </c>
    </row>
    <row r="18" spans="1:3" ht="16.5" customHeight="1">
      <c r="A18" s="13"/>
      <c r="B18" s="15" t="s">
        <v>104</v>
      </c>
      <c r="C18" s="45">
        <v>15000</v>
      </c>
    </row>
    <row r="19" spans="1:3" ht="16.5" customHeight="1">
      <c r="A19" s="12" t="s">
        <v>48</v>
      </c>
      <c r="B19" s="14" t="s">
        <v>124</v>
      </c>
      <c r="C19" s="43">
        <v>60000</v>
      </c>
    </row>
    <row r="20" spans="1:3" ht="16.5" customHeight="1">
      <c r="A20" s="12" t="s">
        <v>49</v>
      </c>
      <c r="B20" s="14" t="s">
        <v>106</v>
      </c>
      <c r="C20" s="26">
        <v>51304</v>
      </c>
    </row>
    <row r="21" spans="1:3" ht="16.5" customHeight="1">
      <c r="A21" s="13"/>
      <c r="B21" s="15" t="s">
        <v>107</v>
      </c>
      <c r="C21" s="45">
        <v>1000</v>
      </c>
    </row>
    <row r="22" spans="1:3" ht="16.5" customHeight="1">
      <c r="A22" s="13"/>
      <c r="B22" s="15" t="s">
        <v>108</v>
      </c>
      <c r="C22" s="45">
        <v>4</v>
      </c>
    </row>
    <row r="23" spans="1:3" ht="16.5" customHeight="1">
      <c r="A23" s="13"/>
      <c r="B23" s="15" t="s">
        <v>111</v>
      </c>
      <c r="C23" s="46">
        <v>12000</v>
      </c>
    </row>
    <row r="24" spans="1:3" ht="16.5" customHeight="1">
      <c r="A24" s="13"/>
      <c r="B24" s="15" t="s">
        <v>132</v>
      </c>
      <c r="C24" s="45">
        <v>30000</v>
      </c>
    </row>
    <row r="25" spans="1:3" ht="16.5" customHeight="1">
      <c r="A25" s="13"/>
      <c r="B25" s="15" t="s">
        <v>164</v>
      </c>
      <c r="C25" s="45">
        <v>1700</v>
      </c>
    </row>
    <row r="26" spans="1:3" ht="16.5" customHeight="1">
      <c r="A26" s="13"/>
      <c r="B26" s="15" t="s">
        <v>160</v>
      </c>
      <c r="C26" s="45">
        <v>4600</v>
      </c>
    </row>
    <row r="27" spans="1:3" ht="16.5" customHeight="1">
      <c r="A27" s="13"/>
      <c r="B27" s="15" t="s">
        <v>110</v>
      </c>
      <c r="C27" s="44">
        <v>2000</v>
      </c>
    </row>
    <row r="28" spans="1:3" s="37" customFormat="1" ht="16.5" customHeight="1">
      <c r="A28" s="12" t="s">
        <v>50</v>
      </c>
      <c r="B28" s="14" t="s">
        <v>156</v>
      </c>
      <c r="C28" s="47">
        <v>21000</v>
      </c>
    </row>
    <row r="29" spans="1:3" ht="16.5" customHeight="1">
      <c r="A29" s="12" t="s">
        <v>51</v>
      </c>
      <c r="B29" s="14" t="s">
        <v>109</v>
      </c>
      <c r="C29" s="43">
        <v>202000</v>
      </c>
    </row>
    <row r="30" spans="1:3" ht="16.5" customHeight="1">
      <c r="A30" s="34" t="s">
        <v>41</v>
      </c>
      <c r="B30" s="35"/>
      <c r="C30" s="27">
        <v>6728470</v>
      </c>
    </row>
    <row r="32" spans="2:3" s="39" customFormat="1" ht="16.5" customHeight="1">
      <c r="B32" s="40"/>
      <c r="C32" s="42"/>
    </row>
  </sheetData>
  <sheetProtection/>
  <mergeCells count="1">
    <mergeCell ref="A1:B2"/>
  </mergeCells>
  <printOptions/>
  <pageMargins left="0.5905511811023623" right="0.3937007874015748" top="0.5905511811023623" bottom="0.3937007874015748" header="0" footer="0.1968503937007874"/>
  <pageSetup fitToHeight="0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0.00390625" style="0" customWidth="1"/>
    <col min="2" max="2" width="14.140625" style="1" customWidth="1"/>
    <col min="3" max="4" width="9.140625" style="3" customWidth="1"/>
    <col min="5" max="5" width="12.7109375" style="0" bestFit="1" customWidth="1"/>
    <col min="6" max="6" width="15.7109375" style="0" customWidth="1"/>
  </cols>
  <sheetData>
    <row r="1" spans="2:4" ht="12.75">
      <c r="B1"/>
      <c r="C1"/>
      <c r="D1"/>
    </row>
    <row r="2" spans="2:4" ht="12.75">
      <c r="B2"/>
      <c r="C2"/>
      <c r="D2"/>
    </row>
    <row r="3" spans="1:6" ht="12.75">
      <c r="A3" s="10" t="s">
        <v>149</v>
      </c>
      <c r="B3" s="4"/>
      <c r="C3" s="4"/>
      <c r="D3" s="4"/>
      <c r="E3" s="4"/>
      <c r="F3" s="4"/>
    </row>
    <row r="4" spans="1:6" ht="12.75">
      <c r="A4" s="5" t="s">
        <v>128</v>
      </c>
      <c r="B4" s="11">
        <v>2611200</v>
      </c>
      <c r="C4" s="6"/>
      <c r="D4" s="2">
        <f>SUM(D5:D6)</f>
        <v>1</v>
      </c>
      <c r="E4" s="7"/>
      <c r="F4" s="8" t="e">
        <f>SUM(F5:F6)</f>
        <v>#REF!</v>
      </c>
    </row>
    <row r="5" spans="1:6" ht="12.75">
      <c r="A5" s="4" t="s">
        <v>142</v>
      </c>
      <c r="B5" s="7">
        <f>ROUND(B4*D5,2)</f>
        <v>2361830.4</v>
      </c>
      <c r="C5" s="4"/>
      <c r="D5" s="3">
        <v>0.9045</v>
      </c>
      <c r="E5" s="4"/>
      <c r="F5" s="7" t="e">
        <f>B5-#REF!</f>
        <v>#REF!</v>
      </c>
    </row>
    <row r="6" spans="1:6" ht="12.75">
      <c r="A6" s="5" t="s">
        <v>143</v>
      </c>
      <c r="B6" s="8">
        <f>ROUND(B4*D6,2)</f>
        <v>249369.6</v>
      </c>
      <c r="C6" s="6"/>
      <c r="D6" s="3">
        <v>0.0955</v>
      </c>
      <c r="E6" s="4"/>
      <c r="F6" s="7" t="e">
        <f>B6-#REF!</f>
        <v>#REF!</v>
      </c>
    </row>
    <row r="7" spans="2:4" ht="12.75">
      <c r="B7"/>
      <c r="C7"/>
      <c r="D7"/>
    </row>
    <row r="8" spans="2:4" ht="12.75">
      <c r="B8"/>
      <c r="C8"/>
      <c r="D8"/>
    </row>
    <row r="9" spans="1:6" ht="12.75">
      <c r="A9" s="5" t="s">
        <v>131</v>
      </c>
      <c r="B9" s="8" t="e">
        <f>SUM(B10:B11)</f>
        <v>#REF!</v>
      </c>
      <c r="C9" s="6" t="e">
        <f>SUM(C10:C11)</f>
        <v>#REF!</v>
      </c>
      <c r="D9" s="4"/>
      <c r="E9" s="7"/>
      <c r="F9" s="7" t="e">
        <f>RASHODI!#REF!-RASHODI!#REF!-'raspodjela troškova usluga'!B9</f>
        <v>#REF!</v>
      </c>
    </row>
    <row r="10" spans="1:6" ht="12.75">
      <c r="A10" s="4" t="s">
        <v>142</v>
      </c>
      <c r="B10" s="7" t="e">
        <f>#REF!-#REF!</f>
        <v>#REF!</v>
      </c>
      <c r="C10" s="9" t="e">
        <f>B10/B9</f>
        <v>#REF!</v>
      </c>
      <c r="D10" s="4"/>
      <c r="E10" s="7"/>
      <c r="F10" s="4"/>
    </row>
    <row r="11" spans="1:6" ht="12.75">
      <c r="A11" s="5" t="s">
        <v>143</v>
      </c>
      <c r="B11" s="8" t="e">
        <f>#REF!-#REF!</f>
        <v>#REF!</v>
      </c>
      <c r="C11" s="6" t="e">
        <f>B11/B9</f>
        <v>#REF!</v>
      </c>
      <c r="D11" s="4"/>
      <c r="E11" s="7"/>
      <c r="F11" s="4"/>
    </row>
    <row r="12" spans="2:4" ht="12.75">
      <c r="B12"/>
      <c r="C12"/>
      <c r="D12"/>
    </row>
    <row r="13" spans="2:4" ht="12.75">
      <c r="B13"/>
      <c r="C13"/>
      <c r="D13"/>
    </row>
    <row r="14" spans="1:6" ht="12.75">
      <c r="A14" s="5" t="s">
        <v>130</v>
      </c>
      <c r="B14" s="8" t="e">
        <f>SUM(B15:B16)</f>
        <v>#REF!</v>
      </c>
      <c r="C14" s="6" t="e">
        <f>SUM(C15:C16)</f>
        <v>#REF!</v>
      </c>
      <c r="D14" s="4"/>
      <c r="E14" s="7"/>
      <c r="F14" s="7" t="e">
        <f>B14-PRIHODI!#REF!</f>
        <v>#REF!</v>
      </c>
    </row>
    <row r="15" spans="1:6" ht="12.75">
      <c r="A15" s="4" t="s">
        <v>142</v>
      </c>
      <c r="B15" s="7" t="e">
        <f>#REF!</f>
        <v>#REF!</v>
      </c>
      <c r="C15" s="9" t="e">
        <f>B15/B14</f>
        <v>#REF!</v>
      </c>
      <c r="D15" s="4"/>
      <c r="E15" s="4"/>
      <c r="F15" s="4"/>
    </row>
    <row r="16" spans="1:6" ht="12.75">
      <c r="A16" s="5" t="s">
        <v>143</v>
      </c>
      <c r="B16" s="8" t="e">
        <f>#REF!</f>
        <v>#REF!</v>
      </c>
      <c r="C16" s="6" t="e">
        <f>B16/B14</f>
        <v>#REF!</v>
      </c>
      <c r="D16" s="4"/>
      <c r="E16" s="4"/>
      <c r="F16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 Srdoč</cp:lastModifiedBy>
  <cp:lastPrinted>2024-01-10T09:04:33Z</cp:lastPrinted>
  <dcterms:created xsi:type="dcterms:W3CDTF">2008-09-23T12:22:55Z</dcterms:created>
  <dcterms:modified xsi:type="dcterms:W3CDTF">2024-01-10T09:04:48Z</dcterms:modified>
  <cp:category/>
  <cp:version/>
  <cp:contentType/>
  <cp:contentStatus/>
</cp:coreProperties>
</file>